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tanm\Downloads\"/>
    </mc:Choice>
  </mc:AlternateContent>
  <xr:revisionPtr revIDLastSave="0" documentId="8_{40A71909-D114-4E4B-92D8-EEC242DC810B}" xr6:coauthVersionLast="47" xr6:coauthVersionMax="47" xr10:uidLastSave="{00000000-0000-0000-0000-000000000000}"/>
  <bookViews>
    <workbookView xWindow="-120" yWindow="-120" windowWidth="24240" windowHeight="13020" xr2:uid="{CA07B1FF-B1AE-4808-B79D-862B45778312}"/>
  </bookViews>
  <sheets>
    <sheet name="55" sheetId="1" r:id="rId1"/>
  </sheets>
  <externalReferences>
    <externalReference r:id="rId2"/>
  </externalReferences>
  <definedNames>
    <definedName name="dia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H51" i="1"/>
  <c r="G51" i="1"/>
  <c r="H50" i="1"/>
  <c r="G50" i="1"/>
  <c r="F49" i="1"/>
  <c r="E49" i="1"/>
  <c r="D49" i="1"/>
  <c r="H49" i="1" s="1"/>
  <c r="C49" i="1"/>
  <c r="G49" i="1" s="1"/>
  <c r="H48" i="1"/>
  <c r="G48" i="1"/>
  <c r="H47" i="1"/>
  <c r="G47" i="1"/>
  <c r="H46" i="1"/>
  <c r="G46" i="1"/>
  <c r="H45" i="1"/>
  <c r="G45" i="1"/>
  <c r="F45" i="1"/>
  <c r="E45" i="1"/>
  <c r="C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D20" i="1"/>
  <c r="C20" i="1"/>
  <c r="G20" i="1" s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12" i="1"/>
  <c r="F11" i="1"/>
  <c r="E11" i="1"/>
  <c r="E12" i="1" s="1"/>
  <c r="D11" i="1"/>
  <c r="D12" i="1" s="1"/>
  <c r="H12" i="1" s="1"/>
  <c r="F10" i="1"/>
  <c r="H11" i="1" l="1"/>
  <c r="D10" i="1"/>
  <c r="H10" i="1" s="1"/>
  <c r="E10" i="1"/>
  <c r="C11" i="1"/>
  <c r="G11" i="1" l="1"/>
  <c r="C12" i="1"/>
  <c r="G12" i="1" s="1"/>
  <c r="C10" i="1"/>
  <c r="G10" i="1" s="1"/>
</calcChain>
</file>

<file path=xl/sharedStrings.xml><?xml version="1.0" encoding="utf-8"?>
<sst xmlns="http://schemas.openxmlformats.org/spreadsheetml/2006/main" count="85" uniqueCount="67">
  <si>
    <t>Phụ lục II (Mẫu biểu số 55)</t>
  </si>
  <si>
    <t>ƯỚC THỰC HIỆN THU NSNN QUÝ I NĂM 2026</t>
  </si>
  <si>
    <t>(Dùng cho UBND tỉnh, thành phố trực thuộc trung ương báo cáo Bộ Tài chính)</t>
  </si>
  <si>
    <t>(Kèm theo Công văn số        /UBND-ĐTKT ngày       /4/2026 của UBND tỉnh Đắk Lắk)</t>
  </si>
  <si>
    <t>Đơn vị: Tỷ đồng</t>
  </si>
  <si>
    <t>STT</t>
  </si>
  <si>
    <t>Nội dung</t>
  </si>
  <si>
    <t>Dự toán</t>
  </si>
  <si>
    <t>Dự toán HNĐND</t>
  </si>
  <si>
    <t>Ước thực hiện</t>
  </si>
  <si>
    <t>Ước Quý I so (%)</t>
  </si>
  <si>
    <t>Quý I</t>
  </si>
  <si>
    <t>Lũy kế thực hiện từ đầu năm</t>
  </si>
  <si>
    <t>HĐND</t>
  </si>
  <si>
    <t>Cùng kỳ năm 2025</t>
  </si>
  <si>
    <t>A</t>
  </si>
  <si>
    <t>B</t>
  </si>
  <si>
    <t>TỔNG THU NSNN TRÊN ĐỊA BÀN</t>
  </si>
  <si>
    <t>I</t>
  </si>
  <si>
    <t>Thu nội địa</t>
  </si>
  <si>
    <t>Nội địa trừ tiền đất, xs, lnst</t>
  </si>
  <si>
    <t>Thu từ khu vực doanh nghiệp nhà nước</t>
  </si>
  <si>
    <t>Thu từ khu vực doanh nghiệp có vốn ĐTNN</t>
  </si>
  <si>
    <t>Thu từ khu vực kinh tế ngoài quốc doanh</t>
  </si>
  <si>
    <t>Thuế thu nhập cá nhân</t>
  </si>
  <si>
    <t>Thuế bảo vệ môi trường</t>
  </si>
  <si>
    <t>Các loại phí, lệ phí</t>
  </si>
  <si>
    <t>Trđó: Lệ phí trước bạ</t>
  </si>
  <si>
    <t>Các khoản thu về nhà, đất</t>
  </si>
  <si>
    <t>-</t>
  </si>
  <si>
    <t>Thuế sử dụng đất nông nghiệp</t>
  </si>
  <si>
    <t>Thuế sử dụng đất phi nông nghiệp</t>
  </si>
  <si>
    <t>Thu tiền cho thuê đất, thuê mặt nước</t>
  </si>
  <si>
    <t>Thu tiền sử dụng đất</t>
  </si>
  <si>
    <t>Thu tiền cho thuê và tiền bán nhà thuộc sở hữu NN</t>
  </si>
  <si>
    <t>Thu tiền sử dụng khu vực biển</t>
  </si>
  <si>
    <t/>
  </si>
  <si>
    <t>Thu từ khai thác, xử lý tài sản công xử lý theo quy định của pháp luật về quản lý, sử dụng tài sản công</t>
  </si>
  <si>
    <t>Thu từ hoạt động xổ số</t>
  </si>
  <si>
    <t>Thu tiền cấp quyền khai thác khoáng sản, tài nguyên nước, cấp quyền sử dụng tần số vô tuyến điện, thu tiền sử dụng khu vực biển</t>
  </si>
  <si>
    <t>Thu hồi vốn, thu cổ tức, lợi nhuận, lợi nhuận sau thuế, chênh lệch thu chi của Ngân hàng Nhà nước</t>
  </si>
  <si>
    <t>Thu hồi vốn NSNN đầu tư tại tổ chức kinh tế</t>
  </si>
  <si>
    <t>Thu cổ tức, lợi nhuận, lợi nhuận sau thuế, chênh lệch thu chi của Ngân hàng Nhà nước</t>
  </si>
  <si>
    <t>Thu quỹ đất công ích và hoa lợi công sản khác</t>
  </si>
  <si>
    <t>Thu khác ngân sách</t>
  </si>
  <si>
    <t>II</t>
  </si>
  <si>
    <t>Thu từ dầu thô</t>
  </si>
  <si>
    <t>III</t>
  </si>
  <si>
    <t>Thu từ hoạt động xuất nhập khẩu</t>
  </si>
  <si>
    <t>Thuế GTGT thu từ hàng hóa nhập khẩu</t>
  </si>
  <si>
    <t>Thuế xuất khẩu</t>
  </si>
  <si>
    <t>Thuế nhập khẩu</t>
  </si>
  <si>
    <t>Thuế TTĐB thu từ hàng hóa nhập khẩu</t>
  </si>
  <si>
    <t>Thuế BVMT thu từ hàng hóa nhập khẩu</t>
  </si>
  <si>
    <t>Thuế bổ sung đối với hàng hóa nhập khẩu</t>
  </si>
  <si>
    <t>Thuế khác</t>
  </si>
  <si>
    <t>IV</t>
  </si>
  <si>
    <t>Thu viện trợ</t>
  </si>
  <si>
    <t>Hoàn thuế GTGT, thuế TTĐB và các khoản thu khác</t>
  </si>
  <si>
    <t>Thuế GTGT</t>
  </si>
  <si>
    <t>Thuế TTĐB</t>
  </si>
  <si>
    <t>Hoàn các khoản thu khác</t>
  </si>
  <si>
    <t>C</t>
  </si>
  <si>
    <t>THU NSĐP ĐƯỢC HƯỞNG THEO PHÂN CẤP</t>
  </si>
  <si>
    <t>Từ các khoản thu phân chia giữa NSTW và NSĐP</t>
  </si>
  <si>
    <t>Thuế GTGT (phần NSĐP hưởng)</t>
  </si>
  <si>
    <t>Các khoản thu NSĐP hưởng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</si>
</sst>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10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02.%20Bieu%2054%20den%2056.2-Phat%20hanh-U.xlsx" TargetMode="External"/><Relationship Id="rId1" Type="http://schemas.openxmlformats.org/officeDocument/2006/relationships/externalLinkPath" Target="02.%20Bieu%2054%20den%2056.2-Phat%20hanh-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4"/>
      <sheetName val="55"/>
      <sheetName val="56.1"/>
      <sheetName val="56.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9DC8-64BA-4340-A88C-83B624FA911C}">
  <sheetPr>
    <pageSetUpPr fitToPage="1"/>
  </sheetPr>
  <dimension ref="A1:I59"/>
  <sheetViews>
    <sheetView tabSelected="1" zoomScale="85" zoomScaleNormal="85" workbookViewId="0">
      <selection activeCell="A10" sqref="A10:I52"/>
    </sheetView>
  </sheetViews>
  <sheetFormatPr defaultColWidth="9.140625" defaultRowHeight="15.75" x14ac:dyDescent="0.25"/>
  <cols>
    <col min="1" max="1" width="9.140625" style="2"/>
    <col min="2" max="2" width="45" style="2" customWidth="1"/>
    <col min="3" max="3" width="16" style="2" bestFit="1" customWidth="1"/>
    <col min="4" max="4" width="16" style="2" hidden="1" customWidth="1"/>
    <col min="5" max="5" width="12.28515625" style="2" customWidth="1"/>
    <col min="6" max="6" width="13.7109375" style="2" customWidth="1"/>
    <col min="7" max="7" width="11.5703125" style="2" bestFit="1" customWidth="1"/>
    <col min="8" max="8" width="11.5703125" style="2" hidden="1" customWidth="1"/>
    <col min="9" max="9" width="8.85546875" style="2" bestFit="1" customWidth="1"/>
    <col min="10" max="16384" width="9.140625" style="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G6" s="4" t="s">
        <v>4</v>
      </c>
      <c r="H6" s="4"/>
      <c r="I6" s="4"/>
    </row>
    <row r="7" spans="1:9" ht="21.75" customHeight="1" x14ac:dyDescent="0.25">
      <c r="A7" s="6" t="s">
        <v>5</v>
      </c>
      <c r="B7" s="6" t="s">
        <v>6</v>
      </c>
      <c r="C7" s="6" t="s">
        <v>7</v>
      </c>
      <c r="D7" s="7" t="s">
        <v>8</v>
      </c>
      <c r="E7" s="6" t="s">
        <v>9</v>
      </c>
      <c r="F7" s="6"/>
      <c r="G7" s="6" t="s">
        <v>10</v>
      </c>
      <c r="H7" s="6"/>
      <c r="I7" s="6"/>
    </row>
    <row r="8" spans="1:9" ht="47.25" x14ac:dyDescent="0.25">
      <c r="A8" s="6"/>
      <c r="B8" s="6"/>
      <c r="C8" s="6"/>
      <c r="D8" s="8"/>
      <c r="E8" s="9" t="s">
        <v>11</v>
      </c>
      <c r="F8" s="9" t="s">
        <v>12</v>
      </c>
      <c r="G8" s="9" t="s">
        <v>7</v>
      </c>
      <c r="H8" s="9" t="s">
        <v>13</v>
      </c>
      <c r="I8" s="9" t="s">
        <v>14</v>
      </c>
    </row>
    <row r="9" spans="1:9" s="11" customFormat="1" x14ac:dyDescent="0.25">
      <c r="A9" s="10" t="s">
        <v>15</v>
      </c>
      <c r="B9" s="10" t="s">
        <v>16</v>
      </c>
      <c r="C9" s="10">
        <v>1</v>
      </c>
      <c r="D9" s="10"/>
      <c r="E9" s="10">
        <v>2</v>
      </c>
      <c r="F9" s="10">
        <v>3</v>
      </c>
      <c r="G9" s="10">
        <v>4</v>
      </c>
      <c r="H9" s="10"/>
      <c r="I9" s="10">
        <v>5</v>
      </c>
    </row>
    <row r="10" spans="1:9" x14ac:dyDescent="0.25">
      <c r="A10" s="12" t="s">
        <v>15</v>
      </c>
      <c r="B10" s="13" t="s">
        <v>17</v>
      </c>
      <c r="C10" s="14">
        <f>C11+C35+C36+C44</f>
        <v>17116000</v>
      </c>
      <c r="D10" s="14">
        <f>D11+D35+D36+D44</f>
        <v>17706050</v>
      </c>
      <c r="E10" s="14">
        <f>E11+E35+E36+E44</f>
        <v>5057000</v>
      </c>
      <c r="F10" s="14">
        <f>F11+F35+F36+F44</f>
        <v>5057000</v>
      </c>
      <c r="G10" s="15">
        <f>IF(C10&lt;&gt;0,F10/C10*100,"")</f>
        <v>29.545454545454547</v>
      </c>
      <c r="H10" s="15">
        <f>IF(D10&lt;&gt;0,F10/D10*100,"")</f>
        <v>28.560859141366933</v>
      </c>
      <c r="I10" s="15">
        <v>108.16328397588934</v>
      </c>
    </row>
    <row r="11" spans="1:9" s="20" customFormat="1" x14ac:dyDescent="0.25">
      <c r="A11" s="16" t="s">
        <v>18</v>
      </c>
      <c r="B11" s="17" t="s">
        <v>19</v>
      </c>
      <c r="C11" s="18">
        <f>SUM(C13:C18)+SUM(C26:C30)+SUM(C33:C34)+C20</f>
        <v>16968000</v>
      </c>
      <c r="D11" s="18">
        <f>SUM(D13:D18)+SUM(D26:D30)+SUM(D33:D34)+D20</f>
        <v>17558050</v>
      </c>
      <c r="E11" s="18">
        <f>SUM(E13:E18)+SUM(E26:E30)+SUM(E33:E34)+E20</f>
        <v>5027947.672882</v>
      </c>
      <c r="F11" s="18">
        <f>SUM(F13:F18)+SUM(F26:F30)+SUM(F33:F34)+F20</f>
        <v>5027947.672882</v>
      </c>
      <c r="G11" s="19">
        <f t="shared" ref="G11:G52" si="0">IF(C11&lt;&gt;0,F11/C11*100,"")</f>
        <v>29.631940552109853</v>
      </c>
      <c r="H11" s="19">
        <f t="shared" ref="H11:H52" si="1">IF(D11&lt;&gt;0,F11/D11*100,"")</f>
        <v>28.636139394078498</v>
      </c>
      <c r="I11" s="19">
        <v>108.23182511058506</v>
      </c>
    </row>
    <row r="12" spans="1:9" s="25" customFormat="1" hidden="1" x14ac:dyDescent="0.25">
      <c r="A12" s="21"/>
      <c r="B12" s="22" t="s">
        <v>20</v>
      </c>
      <c r="C12" s="23">
        <f>C11-C24-C28-C30</f>
        <v>11044000</v>
      </c>
      <c r="D12" s="23">
        <f>D11-D24-D28-D30</f>
        <v>11044050</v>
      </c>
      <c r="E12" s="23">
        <f t="shared" ref="E12:F12" si="2">E11-E24-E28-E30</f>
        <v>3806708.909556</v>
      </c>
      <c r="F12" s="23">
        <f t="shared" si="2"/>
        <v>3806708.909556</v>
      </c>
      <c r="G12" s="24">
        <f t="shared" si="0"/>
        <v>34.468570350923578</v>
      </c>
      <c r="H12" s="24">
        <f t="shared" si="1"/>
        <v>34.468414300514752</v>
      </c>
      <c r="I12" s="24">
        <v>119.43678630732855</v>
      </c>
    </row>
    <row r="13" spans="1:9" s="30" customFormat="1" x14ac:dyDescent="0.25">
      <c r="A13" s="26">
        <v>1</v>
      </c>
      <c r="B13" s="27" t="s">
        <v>21</v>
      </c>
      <c r="C13" s="28">
        <v>1310000</v>
      </c>
      <c r="D13" s="28">
        <v>1310000</v>
      </c>
      <c r="E13" s="28">
        <v>489062.35343199997</v>
      </c>
      <c r="F13" s="28">
        <v>489062.35343199997</v>
      </c>
      <c r="G13" s="29">
        <f t="shared" si="0"/>
        <v>37.333004078778629</v>
      </c>
      <c r="H13" s="29">
        <f t="shared" si="1"/>
        <v>37.333004078778629</v>
      </c>
      <c r="I13" s="29">
        <v>121.35133739898221</v>
      </c>
    </row>
    <row r="14" spans="1:9" s="30" customFormat="1" x14ac:dyDescent="0.25">
      <c r="A14" s="26">
        <v>2</v>
      </c>
      <c r="B14" s="27" t="s">
        <v>22</v>
      </c>
      <c r="C14" s="28">
        <v>435000</v>
      </c>
      <c r="D14" s="28">
        <v>435000</v>
      </c>
      <c r="E14" s="28">
        <v>131960.83600400001</v>
      </c>
      <c r="F14" s="28">
        <v>131960.83600400001</v>
      </c>
      <c r="G14" s="29">
        <f t="shared" si="0"/>
        <v>30.335824368735636</v>
      </c>
      <c r="H14" s="29">
        <f t="shared" si="1"/>
        <v>30.335824368735636</v>
      </c>
      <c r="I14" s="29">
        <v>94.7916011622209</v>
      </c>
    </row>
    <row r="15" spans="1:9" s="30" customFormat="1" x14ac:dyDescent="0.25">
      <c r="A15" s="26">
        <v>3</v>
      </c>
      <c r="B15" s="27" t="s">
        <v>23</v>
      </c>
      <c r="C15" s="28">
        <v>4830000</v>
      </c>
      <c r="D15" s="28">
        <v>4830000</v>
      </c>
      <c r="E15" s="28">
        <v>1855884.7341680003</v>
      </c>
      <c r="F15" s="28">
        <v>1855884.7341680003</v>
      </c>
      <c r="G15" s="29">
        <f t="shared" si="0"/>
        <v>38.424114579047625</v>
      </c>
      <c r="H15" s="29">
        <f t="shared" si="1"/>
        <v>38.424114579047625</v>
      </c>
      <c r="I15" s="29">
        <v>132.6210583232876</v>
      </c>
    </row>
    <row r="16" spans="1:9" s="30" customFormat="1" x14ac:dyDescent="0.25">
      <c r="A16" s="26">
        <v>4</v>
      </c>
      <c r="B16" s="27" t="s">
        <v>24</v>
      </c>
      <c r="C16" s="28">
        <v>1280000</v>
      </c>
      <c r="D16" s="28">
        <v>1280050</v>
      </c>
      <c r="E16" s="28">
        <v>493730.99734200002</v>
      </c>
      <c r="F16" s="28">
        <v>493730.99734200002</v>
      </c>
      <c r="G16" s="29">
        <f t="shared" si="0"/>
        <v>38.572734167343754</v>
      </c>
      <c r="H16" s="29">
        <f t="shared" si="1"/>
        <v>38.571227478770368</v>
      </c>
      <c r="I16" s="29">
        <v>121.09606599282377</v>
      </c>
    </row>
    <row r="17" spans="1:9" s="30" customFormat="1" x14ac:dyDescent="0.25">
      <c r="A17" s="26">
        <v>5</v>
      </c>
      <c r="B17" s="27" t="s">
        <v>25</v>
      </c>
      <c r="C17" s="28">
        <v>840000</v>
      </c>
      <c r="D17" s="28">
        <v>840000</v>
      </c>
      <c r="E17" s="28">
        <v>239504.22566</v>
      </c>
      <c r="F17" s="28">
        <v>239504.22566</v>
      </c>
      <c r="G17" s="29">
        <f t="shared" si="0"/>
        <v>28.51240781666667</v>
      </c>
      <c r="H17" s="29">
        <f t="shared" si="1"/>
        <v>28.51240781666667</v>
      </c>
      <c r="I17" s="29">
        <v>124.47088720985691</v>
      </c>
    </row>
    <row r="18" spans="1:9" s="30" customFormat="1" x14ac:dyDescent="0.25">
      <c r="A18" s="26">
        <v>6</v>
      </c>
      <c r="B18" s="27" t="s">
        <v>26</v>
      </c>
      <c r="C18" s="28">
        <v>1360000</v>
      </c>
      <c r="D18" s="28">
        <v>1360000</v>
      </c>
      <c r="E18" s="28">
        <v>390470.37833199999</v>
      </c>
      <c r="F18" s="28">
        <v>390470.37833199999</v>
      </c>
      <c r="G18" s="29">
        <f t="shared" si="0"/>
        <v>28.711057230294116</v>
      </c>
      <c r="H18" s="29">
        <f t="shared" si="1"/>
        <v>28.711057230294116</v>
      </c>
      <c r="I18" s="29">
        <v>126.70457421252803</v>
      </c>
    </row>
    <row r="19" spans="1:9" s="30" customFormat="1" x14ac:dyDescent="0.25">
      <c r="A19" s="31"/>
      <c r="B19" s="32" t="s">
        <v>27</v>
      </c>
      <c r="C19" s="28">
        <v>1080000</v>
      </c>
      <c r="D19" s="28">
        <v>1080000</v>
      </c>
      <c r="E19" s="28">
        <v>327220.38753200002</v>
      </c>
      <c r="F19" s="28">
        <v>327220.38753200002</v>
      </c>
      <c r="G19" s="29">
        <f t="shared" si="0"/>
        <v>30.298184030740742</v>
      </c>
      <c r="H19" s="29">
        <f t="shared" si="1"/>
        <v>30.298184030740742</v>
      </c>
      <c r="I19" s="29">
        <v>155.1634765657648</v>
      </c>
    </row>
    <row r="20" spans="1:9" s="30" customFormat="1" x14ac:dyDescent="0.25">
      <c r="A20" s="26">
        <v>7</v>
      </c>
      <c r="B20" s="27" t="s">
        <v>28</v>
      </c>
      <c r="C20" s="28">
        <f>C21+C22+C23+C24+C25</f>
        <v>5844850</v>
      </c>
      <c r="D20" s="28">
        <f>D21+D22+D23+D24+D25</f>
        <v>6434850</v>
      </c>
      <c r="E20" s="28">
        <v>1089756.5177819999</v>
      </c>
      <c r="F20" s="28">
        <v>1089756.5177819999</v>
      </c>
      <c r="G20" s="29">
        <f t="shared" si="0"/>
        <v>18.644730280195386</v>
      </c>
      <c r="H20" s="29">
        <f t="shared" si="1"/>
        <v>16.935227981724513</v>
      </c>
      <c r="I20" s="29">
        <v>75.149003801592286</v>
      </c>
    </row>
    <row r="21" spans="1:9" s="30" customFormat="1" x14ac:dyDescent="0.25">
      <c r="A21" s="33" t="s">
        <v>29</v>
      </c>
      <c r="B21" s="32" t="s">
        <v>30</v>
      </c>
      <c r="C21" s="28">
        <v>1000</v>
      </c>
      <c r="D21" s="28">
        <v>1000</v>
      </c>
      <c r="E21" s="28">
        <v>265.67631499999999</v>
      </c>
      <c r="F21" s="28">
        <v>265.67631499999999</v>
      </c>
      <c r="G21" s="29">
        <f t="shared" si="0"/>
        <v>26.567631500000001</v>
      </c>
      <c r="H21" s="29">
        <f t="shared" si="1"/>
        <v>26.567631500000001</v>
      </c>
      <c r="I21" s="29">
        <v>74.757898864880318</v>
      </c>
    </row>
    <row r="22" spans="1:9" s="30" customFormat="1" x14ac:dyDescent="0.25">
      <c r="A22" s="33" t="s">
        <v>29</v>
      </c>
      <c r="B22" s="32" t="s">
        <v>31</v>
      </c>
      <c r="C22" s="28">
        <v>42800</v>
      </c>
      <c r="D22" s="28">
        <v>42800</v>
      </c>
      <c r="E22" s="28">
        <v>5671.7547400000003</v>
      </c>
      <c r="F22" s="28">
        <v>5671.7547400000003</v>
      </c>
      <c r="G22" s="29">
        <f t="shared" si="0"/>
        <v>13.251763411214954</v>
      </c>
      <c r="H22" s="29">
        <f t="shared" si="1"/>
        <v>13.251763411214954</v>
      </c>
      <c r="I22" s="29">
        <v>123.6131433385365</v>
      </c>
    </row>
    <row r="23" spans="1:9" s="30" customFormat="1" x14ac:dyDescent="0.25">
      <c r="A23" s="33" t="s">
        <v>29</v>
      </c>
      <c r="B23" s="32" t="s">
        <v>32</v>
      </c>
      <c r="C23" s="28">
        <v>300000</v>
      </c>
      <c r="D23" s="28">
        <v>300000</v>
      </c>
      <c r="E23" s="28">
        <v>35289.998283000001</v>
      </c>
      <c r="F23" s="28">
        <v>35289.998283000001</v>
      </c>
      <c r="G23" s="29">
        <f t="shared" si="0"/>
        <v>11.763332761000001</v>
      </c>
      <c r="H23" s="29">
        <f t="shared" si="1"/>
        <v>11.763332761000001</v>
      </c>
      <c r="I23" s="29">
        <v>25.235111940568185</v>
      </c>
    </row>
    <row r="24" spans="1:9" s="30" customFormat="1" x14ac:dyDescent="0.25">
      <c r="A24" s="33" t="s">
        <v>29</v>
      </c>
      <c r="B24" s="32" t="s">
        <v>33</v>
      </c>
      <c r="C24" s="28">
        <v>5500000</v>
      </c>
      <c r="D24" s="28">
        <v>6090000</v>
      </c>
      <c r="E24" s="28">
        <v>1048469.088444</v>
      </c>
      <c r="F24" s="28">
        <v>1048469.088444</v>
      </c>
      <c r="G24" s="29">
        <f t="shared" si="0"/>
        <v>19.063074335345455</v>
      </c>
      <c r="H24" s="29">
        <f t="shared" si="1"/>
        <v>17.216241189556651</v>
      </c>
      <c r="I24" s="29">
        <v>80.328592560487735</v>
      </c>
    </row>
    <row r="25" spans="1:9" s="30" customFormat="1" ht="31.5" x14ac:dyDescent="0.25">
      <c r="A25" s="33" t="s">
        <v>29</v>
      </c>
      <c r="B25" s="32" t="s">
        <v>34</v>
      </c>
      <c r="C25" s="28">
        <v>1050</v>
      </c>
      <c r="D25" s="28">
        <v>1050</v>
      </c>
      <c r="E25" s="28">
        <v>60</v>
      </c>
      <c r="F25" s="28">
        <v>60</v>
      </c>
      <c r="G25" s="29">
        <f t="shared" si="0"/>
        <v>5.7142857142857144</v>
      </c>
      <c r="H25" s="29">
        <f t="shared" si="1"/>
        <v>5.7142857142857144</v>
      </c>
      <c r="I25" s="29">
        <v>52.673585207473394</v>
      </c>
    </row>
    <row r="26" spans="1:9" s="30" customFormat="1" x14ac:dyDescent="0.25">
      <c r="A26" s="26">
        <v>8</v>
      </c>
      <c r="B26" s="27" t="s">
        <v>35</v>
      </c>
      <c r="C26" s="28">
        <v>150</v>
      </c>
      <c r="D26" s="28">
        <v>150</v>
      </c>
      <c r="E26" s="28">
        <v>0</v>
      </c>
      <c r="F26" s="28">
        <v>0</v>
      </c>
      <c r="G26" s="29">
        <f t="shared" si="0"/>
        <v>0</v>
      </c>
      <c r="H26" s="29">
        <f t="shared" si="1"/>
        <v>0</v>
      </c>
      <c r="I26" s="29" t="s">
        <v>36</v>
      </c>
    </row>
    <row r="27" spans="1:9" s="30" customFormat="1" ht="47.25" x14ac:dyDescent="0.25">
      <c r="A27" s="26">
        <v>9</v>
      </c>
      <c r="B27" s="27" t="s">
        <v>37</v>
      </c>
      <c r="C27" s="28">
        <v>0</v>
      </c>
      <c r="D27" s="28">
        <v>0</v>
      </c>
      <c r="E27" s="28">
        <v>0</v>
      </c>
      <c r="F27" s="28">
        <v>0</v>
      </c>
      <c r="G27" s="29" t="str">
        <f t="shared" si="0"/>
        <v/>
      </c>
      <c r="H27" s="29" t="str">
        <f t="shared" si="1"/>
        <v/>
      </c>
      <c r="I27" s="29" t="s">
        <v>36</v>
      </c>
    </row>
    <row r="28" spans="1:9" s="30" customFormat="1" x14ac:dyDescent="0.25">
      <c r="A28" s="26">
        <v>10</v>
      </c>
      <c r="B28" s="27" t="s">
        <v>38</v>
      </c>
      <c r="C28" s="28">
        <v>400000</v>
      </c>
      <c r="D28" s="28">
        <v>400000</v>
      </c>
      <c r="E28" s="28">
        <v>164998.917728</v>
      </c>
      <c r="F28" s="28">
        <v>164998.917728</v>
      </c>
      <c r="G28" s="29">
        <f t="shared" si="0"/>
        <v>41.249729431999995</v>
      </c>
      <c r="H28" s="29">
        <f t="shared" si="1"/>
        <v>41.249729431999995</v>
      </c>
      <c r="I28" s="29">
        <v>123.1929284091279</v>
      </c>
    </row>
    <row r="29" spans="1:9" s="30" customFormat="1" ht="47.25" x14ac:dyDescent="0.25">
      <c r="A29" s="26">
        <v>11</v>
      </c>
      <c r="B29" s="27" t="s">
        <v>39</v>
      </c>
      <c r="C29" s="28">
        <v>107000</v>
      </c>
      <c r="D29" s="28">
        <v>107000</v>
      </c>
      <c r="E29" s="28">
        <v>24696.325768999999</v>
      </c>
      <c r="F29" s="28">
        <v>24696.325768999999</v>
      </c>
      <c r="G29" s="29">
        <f t="shared" si="0"/>
        <v>23.080678288785045</v>
      </c>
      <c r="H29" s="29">
        <f t="shared" si="1"/>
        <v>23.080678288785045</v>
      </c>
      <c r="I29" s="29">
        <v>42.716059650752804</v>
      </c>
    </row>
    <row r="30" spans="1:9" s="30" customFormat="1" ht="31.5" x14ac:dyDescent="0.25">
      <c r="A30" s="26">
        <v>12</v>
      </c>
      <c r="B30" s="27" t="s">
        <v>40</v>
      </c>
      <c r="C30" s="28">
        <v>24000</v>
      </c>
      <c r="D30" s="28">
        <v>24000</v>
      </c>
      <c r="E30" s="28">
        <v>7770.7571539999999</v>
      </c>
      <c r="F30" s="28">
        <v>7770.7571539999999</v>
      </c>
      <c r="G30" s="29">
        <f t="shared" si="0"/>
        <v>32.378154808333335</v>
      </c>
      <c r="H30" s="29">
        <f t="shared" si="1"/>
        <v>32.378154808333335</v>
      </c>
      <c r="I30" s="29">
        <v>40.560952258136126</v>
      </c>
    </row>
    <row r="31" spans="1:9" s="30" customFormat="1" x14ac:dyDescent="0.25">
      <c r="A31" s="26" t="s">
        <v>29</v>
      </c>
      <c r="B31" s="32" t="s">
        <v>41</v>
      </c>
      <c r="C31" s="28"/>
      <c r="D31" s="28"/>
      <c r="E31" s="28">
        <v>0</v>
      </c>
      <c r="F31" s="28">
        <v>0</v>
      </c>
      <c r="G31" s="29" t="str">
        <f t="shared" si="0"/>
        <v/>
      </c>
      <c r="H31" s="29" t="str">
        <f t="shared" si="1"/>
        <v/>
      </c>
      <c r="I31" s="29" t="s">
        <v>36</v>
      </c>
    </row>
    <row r="32" spans="1:9" s="30" customFormat="1" ht="31.5" x14ac:dyDescent="0.25">
      <c r="A32" s="26" t="s">
        <v>29</v>
      </c>
      <c r="B32" s="32" t="s">
        <v>42</v>
      </c>
      <c r="C32" s="28"/>
      <c r="D32" s="28"/>
      <c r="E32" s="28">
        <v>0</v>
      </c>
      <c r="F32" s="28">
        <v>0</v>
      </c>
      <c r="G32" s="29" t="str">
        <f t="shared" si="0"/>
        <v/>
      </c>
      <c r="H32" s="29" t="str">
        <f t="shared" si="1"/>
        <v/>
      </c>
      <c r="I32" s="29" t="s">
        <v>36</v>
      </c>
    </row>
    <row r="33" spans="1:9" s="30" customFormat="1" x14ac:dyDescent="0.25">
      <c r="A33" s="26">
        <v>13</v>
      </c>
      <c r="B33" s="27" t="s">
        <v>43</v>
      </c>
      <c r="C33" s="28">
        <v>37000</v>
      </c>
      <c r="D33" s="28">
        <v>37000</v>
      </c>
      <c r="E33" s="28">
        <v>5277.2524549999998</v>
      </c>
      <c r="F33" s="28">
        <v>5277.2524549999998</v>
      </c>
      <c r="G33" s="29">
        <f t="shared" si="0"/>
        <v>14.262844472972972</v>
      </c>
      <c r="H33" s="29">
        <f t="shared" si="1"/>
        <v>14.262844472972972</v>
      </c>
      <c r="I33" s="29">
        <v>120.12535721260629</v>
      </c>
    </row>
    <row r="34" spans="1:9" s="30" customFormat="1" x14ac:dyDescent="0.25">
      <c r="A34" s="26">
        <v>14</v>
      </c>
      <c r="B34" s="27" t="s">
        <v>44</v>
      </c>
      <c r="C34" s="28">
        <v>500000</v>
      </c>
      <c r="D34" s="28">
        <v>500000</v>
      </c>
      <c r="E34" s="28">
        <v>134834.377056</v>
      </c>
      <c r="F34" s="28">
        <v>134834.377056</v>
      </c>
      <c r="G34" s="29">
        <f t="shared" si="0"/>
        <v>26.966875411199997</v>
      </c>
      <c r="H34" s="29">
        <f t="shared" si="1"/>
        <v>26.966875411199997</v>
      </c>
      <c r="I34" s="29">
        <v>103.57423945980683</v>
      </c>
    </row>
    <row r="35" spans="1:9" x14ac:dyDescent="0.25">
      <c r="A35" s="16" t="s">
        <v>45</v>
      </c>
      <c r="B35" s="17" t="s">
        <v>46</v>
      </c>
      <c r="C35" s="28"/>
      <c r="D35" s="28"/>
      <c r="E35" s="28">
        <v>0</v>
      </c>
      <c r="F35" s="28">
        <v>0</v>
      </c>
      <c r="G35" s="19" t="str">
        <f t="shared" si="0"/>
        <v/>
      </c>
      <c r="H35" s="19" t="str">
        <f t="shared" si="1"/>
        <v/>
      </c>
      <c r="I35" s="19" t="s">
        <v>36</v>
      </c>
    </row>
    <row r="36" spans="1:9" s="20" customFormat="1" x14ac:dyDescent="0.25">
      <c r="A36" s="16" t="s">
        <v>47</v>
      </c>
      <c r="B36" s="17" t="s">
        <v>48</v>
      </c>
      <c r="C36" s="18">
        <v>148000</v>
      </c>
      <c r="D36" s="18">
        <v>148000</v>
      </c>
      <c r="E36" s="18">
        <v>29052.327118000001</v>
      </c>
      <c r="F36" s="18">
        <v>29052.327118000001</v>
      </c>
      <c r="G36" s="19">
        <f t="shared" si="0"/>
        <v>19.629950755405407</v>
      </c>
      <c r="H36" s="19">
        <f t="shared" si="1"/>
        <v>19.629950755405407</v>
      </c>
      <c r="I36" s="19">
        <v>100.69248515570099</v>
      </c>
    </row>
    <row r="37" spans="1:9" x14ac:dyDescent="0.25">
      <c r="A37" s="26">
        <v>1</v>
      </c>
      <c r="B37" s="27" t="s">
        <v>49</v>
      </c>
      <c r="C37" s="28">
        <v>122400</v>
      </c>
      <c r="D37" s="28">
        <v>122400</v>
      </c>
      <c r="E37" s="28">
        <v>21409.223213000001</v>
      </c>
      <c r="F37" s="28">
        <v>21409.223213000001</v>
      </c>
      <c r="G37" s="29">
        <f t="shared" si="0"/>
        <v>17.49119543545752</v>
      </c>
      <c r="H37" s="29">
        <f t="shared" si="1"/>
        <v>17.49119543545752</v>
      </c>
      <c r="I37" s="29">
        <v>90.365770079093011</v>
      </c>
    </row>
    <row r="38" spans="1:9" x14ac:dyDescent="0.25">
      <c r="A38" s="26">
        <v>2</v>
      </c>
      <c r="B38" s="27" t="s">
        <v>50</v>
      </c>
      <c r="C38" s="28">
        <v>7600</v>
      </c>
      <c r="D38" s="28">
        <v>7600</v>
      </c>
      <c r="E38" s="28">
        <v>5324.2981</v>
      </c>
      <c r="F38" s="28">
        <v>5324.2981</v>
      </c>
      <c r="G38" s="29">
        <f t="shared" si="0"/>
        <v>70.056553947368414</v>
      </c>
      <c r="H38" s="29">
        <f t="shared" si="1"/>
        <v>70.056553947368414</v>
      </c>
      <c r="I38" s="29">
        <v>273.68968335337854</v>
      </c>
    </row>
    <row r="39" spans="1:9" x14ac:dyDescent="0.25">
      <c r="A39" s="26">
        <v>3</v>
      </c>
      <c r="B39" s="27" t="s">
        <v>51</v>
      </c>
      <c r="C39" s="28">
        <v>17400</v>
      </c>
      <c r="D39" s="28">
        <v>17400</v>
      </c>
      <c r="E39" s="28">
        <v>5324.2981</v>
      </c>
      <c r="F39" s="28">
        <v>5324.2981</v>
      </c>
      <c r="G39" s="29">
        <f t="shared" si="0"/>
        <v>30.599414367816092</v>
      </c>
      <c r="H39" s="29">
        <f t="shared" si="1"/>
        <v>30.599414367816092</v>
      </c>
      <c r="I39" s="29">
        <v>175.81854600775156</v>
      </c>
    </row>
    <row r="40" spans="1:9" x14ac:dyDescent="0.25">
      <c r="A40" s="26">
        <v>4</v>
      </c>
      <c r="B40" s="27" t="s">
        <v>52</v>
      </c>
      <c r="C40" s="28"/>
      <c r="D40" s="28"/>
      <c r="E40" s="28">
        <v>0</v>
      </c>
      <c r="F40" s="28">
        <v>0</v>
      </c>
      <c r="G40" s="29" t="str">
        <f t="shared" si="0"/>
        <v/>
      </c>
      <c r="H40" s="29" t="str">
        <f t="shared" si="1"/>
        <v/>
      </c>
      <c r="I40" s="29" t="s">
        <v>36</v>
      </c>
    </row>
    <row r="41" spans="1:9" x14ac:dyDescent="0.25">
      <c r="A41" s="26">
        <v>5</v>
      </c>
      <c r="B41" s="27" t="s">
        <v>53</v>
      </c>
      <c r="C41" s="28">
        <v>200</v>
      </c>
      <c r="D41" s="28">
        <v>200</v>
      </c>
      <c r="E41" s="28">
        <v>65.639240000000001</v>
      </c>
      <c r="F41" s="28">
        <v>65.639240000000001</v>
      </c>
      <c r="G41" s="29">
        <f t="shared" si="0"/>
        <v>32.81962</v>
      </c>
      <c r="H41" s="29">
        <f t="shared" si="1"/>
        <v>32.81962</v>
      </c>
      <c r="I41" s="29">
        <v>57.349235902575067</v>
      </c>
    </row>
    <row r="42" spans="1:9" x14ac:dyDescent="0.25">
      <c r="A42" s="26">
        <v>6</v>
      </c>
      <c r="B42" s="27" t="s">
        <v>54</v>
      </c>
      <c r="C42" s="28"/>
      <c r="D42" s="28"/>
      <c r="E42" s="28">
        <v>11.577479</v>
      </c>
      <c r="F42" s="28">
        <v>11.577479</v>
      </c>
      <c r="G42" s="29" t="str">
        <f t="shared" si="0"/>
        <v/>
      </c>
      <c r="H42" s="29" t="str">
        <f t="shared" si="1"/>
        <v/>
      </c>
      <c r="I42" s="29" t="s">
        <v>36</v>
      </c>
    </row>
    <row r="43" spans="1:9" x14ac:dyDescent="0.25">
      <c r="A43" s="26">
        <v>7</v>
      </c>
      <c r="B43" s="27" t="s">
        <v>55</v>
      </c>
      <c r="C43" s="28">
        <v>400</v>
      </c>
      <c r="D43" s="28">
        <v>400</v>
      </c>
      <c r="E43" s="28">
        <v>14.35552</v>
      </c>
      <c r="F43" s="28">
        <v>14.35552</v>
      </c>
      <c r="G43" s="29">
        <f t="shared" si="0"/>
        <v>3.5888799999999996</v>
      </c>
      <c r="H43" s="29">
        <f t="shared" si="1"/>
        <v>3.5888799999999996</v>
      </c>
      <c r="I43" s="29">
        <v>19.756240358085986</v>
      </c>
    </row>
    <row r="44" spans="1:9" x14ac:dyDescent="0.25">
      <c r="A44" s="16" t="s">
        <v>56</v>
      </c>
      <c r="B44" s="17" t="s">
        <v>57</v>
      </c>
      <c r="C44" s="18"/>
      <c r="D44" s="18"/>
      <c r="E44" s="18">
        <v>0</v>
      </c>
      <c r="F44" s="18">
        <v>0</v>
      </c>
      <c r="G44" s="19" t="str">
        <f t="shared" si="0"/>
        <v/>
      </c>
      <c r="H44" s="19" t="str">
        <f t="shared" si="1"/>
        <v/>
      </c>
      <c r="I44" s="19">
        <v>0</v>
      </c>
    </row>
    <row r="45" spans="1:9" ht="31.5" x14ac:dyDescent="0.25">
      <c r="A45" s="16" t="s">
        <v>16</v>
      </c>
      <c r="B45" s="17" t="s">
        <v>58</v>
      </c>
      <c r="C45" s="18">
        <f>C46+C47+C48</f>
        <v>0</v>
      </c>
      <c r="D45" s="18"/>
      <c r="E45" s="18">
        <f t="shared" ref="E45:F45" si="3">E46+E47+E48</f>
        <v>-480665.38401500002</v>
      </c>
      <c r="F45" s="18">
        <f t="shared" si="3"/>
        <v>-480665.38401500002</v>
      </c>
      <c r="G45" s="19" t="str">
        <f t="shared" si="0"/>
        <v/>
      </c>
      <c r="H45" s="19" t="str">
        <f t="shared" si="1"/>
        <v/>
      </c>
      <c r="I45" s="19">
        <v>592.79651361387857</v>
      </c>
    </row>
    <row r="46" spans="1:9" x14ac:dyDescent="0.25">
      <c r="A46" s="26">
        <v>1</v>
      </c>
      <c r="B46" s="27" t="s">
        <v>59</v>
      </c>
      <c r="C46" s="28">
        <v>0</v>
      </c>
      <c r="D46" s="28"/>
      <c r="E46" s="28">
        <v>-480665.38401500002</v>
      </c>
      <c r="F46" s="28">
        <v>-480665.38401500002</v>
      </c>
      <c r="G46" s="19" t="str">
        <f t="shared" si="0"/>
        <v/>
      </c>
      <c r="H46" s="29" t="str">
        <f t="shared" si="1"/>
        <v/>
      </c>
      <c r="I46" s="29">
        <v>592.79651361387857</v>
      </c>
    </row>
    <row r="47" spans="1:9" x14ac:dyDescent="0.25">
      <c r="A47" s="26">
        <v>2</v>
      </c>
      <c r="B47" s="27" t="s">
        <v>60</v>
      </c>
      <c r="C47" s="28">
        <v>0</v>
      </c>
      <c r="D47" s="28"/>
      <c r="E47" s="28">
        <v>0</v>
      </c>
      <c r="F47" s="28">
        <v>0</v>
      </c>
      <c r="G47" s="19" t="str">
        <f t="shared" si="0"/>
        <v/>
      </c>
      <c r="H47" s="19" t="str">
        <f t="shared" si="1"/>
        <v/>
      </c>
      <c r="I47" s="19" t="s">
        <v>36</v>
      </c>
    </row>
    <row r="48" spans="1:9" x14ac:dyDescent="0.25">
      <c r="A48" s="26">
        <v>3</v>
      </c>
      <c r="B48" s="27" t="s">
        <v>61</v>
      </c>
      <c r="C48" s="28">
        <v>0</v>
      </c>
      <c r="D48" s="28"/>
      <c r="E48" s="28">
        <v>0</v>
      </c>
      <c r="F48" s="28">
        <v>0</v>
      </c>
      <c r="G48" s="19" t="str">
        <f t="shared" si="0"/>
        <v/>
      </c>
      <c r="H48" s="19" t="str">
        <f t="shared" si="1"/>
        <v/>
      </c>
      <c r="I48" s="19" t="s">
        <v>36</v>
      </c>
    </row>
    <row r="49" spans="1:9" ht="31.5" x14ac:dyDescent="0.25">
      <c r="A49" s="16" t="s">
        <v>62</v>
      </c>
      <c r="B49" s="17" t="s">
        <v>63</v>
      </c>
      <c r="C49" s="18">
        <f>C50+C51+C52</f>
        <v>15365950</v>
      </c>
      <c r="D49" s="18">
        <f>D50+D51+D52</f>
        <v>15892350</v>
      </c>
      <c r="E49" s="18">
        <f t="shared" ref="E49:F49" si="4">E50+E51+E52</f>
        <v>4819569.4763289997</v>
      </c>
      <c r="F49" s="18">
        <f t="shared" si="4"/>
        <v>4819569.4763289997</v>
      </c>
      <c r="G49" s="19">
        <f t="shared" si="0"/>
        <v>31.365255492364607</v>
      </c>
      <c r="H49" s="19">
        <f t="shared" si="1"/>
        <v>30.326348691848594</v>
      </c>
      <c r="I49" s="19">
        <v>109.12572533266496</v>
      </c>
    </row>
    <row r="50" spans="1:9" ht="31.5" x14ac:dyDescent="0.25">
      <c r="A50" s="26">
        <v>1</v>
      </c>
      <c r="B50" s="27" t="s">
        <v>64</v>
      </c>
      <c r="C50" s="28">
        <v>8564330</v>
      </c>
      <c r="D50" s="28">
        <v>9122880</v>
      </c>
      <c r="E50" s="28">
        <v>2429692.2047780002</v>
      </c>
      <c r="F50" s="28">
        <v>2429692.2047780002</v>
      </c>
      <c r="G50" s="29">
        <f t="shared" si="0"/>
        <v>28.369904064626191</v>
      </c>
      <c r="H50" s="29">
        <f t="shared" si="1"/>
        <v>26.632951488762323</v>
      </c>
      <c r="I50" s="29">
        <v>107.640440073607</v>
      </c>
    </row>
    <row r="51" spans="1:9" x14ac:dyDescent="0.25">
      <c r="A51" s="26">
        <v>2</v>
      </c>
      <c r="B51" s="27" t="s">
        <v>65</v>
      </c>
      <c r="C51" s="28">
        <v>4104400</v>
      </c>
      <c r="D51" s="28">
        <v>4047400</v>
      </c>
      <c r="E51" s="28">
        <v>1415218.3349630004</v>
      </c>
      <c r="F51" s="28">
        <v>1415218.3349630004</v>
      </c>
      <c r="G51" s="29">
        <f t="shared" si="0"/>
        <v>34.480516883417806</v>
      </c>
      <c r="H51" s="29">
        <f t="shared" si="1"/>
        <v>34.966109970919611</v>
      </c>
      <c r="I51" s="29" t="s">
        <v>36</v>
      </c>
    </row>
    <row r="52" spans="1:9" x14ac:dyDescent="0.25">
      <c r="A52" s="34">
        <v>3</v>
      </c>
      <c r="B52" s="35" t="s">
        <v>66</v>
      </c>
      <c r="C52" s="36">
        <v>2697220</v>
      </c>
      <c r="D52" s="36">
        <v>2722070</v>
      </c>
      <c r="E52" s="37">
        <v>974658.93658799911</v>
      </c>
      <c r="F52" s="37">
        <v>974658.93658799911</v>
      </c>
      <c r="G52" s="38">
        <f t="shared" si="0"/>
        <v>36.135685505372166</v>
      </c>
      <c r="H52" s="38">
        <f t="shared" si="1"/>
        <v>35.805799872449981</v>
      </c>
      <c r="I52" s="38">
        <v>45.137742564471942</v>
      </c>
    </row>
    <row r="54" spans="1:9" x14ac:dyDescent="0.25">
      <c r="C54" s="39"/>
      <c r="D54" s="39"/>
    </row>
    <row r="55" spans="1:9" x14ac:dyDescent="0.25">
      <c r="D55" s="39"/>
    </row>
    <row r="57" spans="1:9" x14ac:dyDescent="0.25">
      <c r="C57" s="39"/>
      <c r="D57" s="39"/>
    </row>
    <row r="58" spans="1:9" x14ac:dyDescent="0.25">
      <c r="C58" s="39"/>
      <c r="D58" s="39"/>
      <c r="E58" s="39"/>
      <c r="F58" s="39"/>
    </row>
    <row r="59" spans="1:9" x14ac:dyDescent="0.25">
      <c r="F59" s="39"/>
    </row>
  </sheetData>
  <mergeCells count="11">
    <mergeCell ref="G7:I7"/>
    <mergeCell ref="A1:I1"/>
    <mergeCell ref="A2:I2"/>
    <mergeCell ref="A3:I3"/>
    <mergeCell ref="A4:I4"/>
    <mergeCell ref="G6:I6"/>
    <mergeCell ref="A7:A8"/>
    <mergeCell ref="B7:B8"/>
    <mergeCell ref="C7:C8"/>
    <mergeCell ref="D7:D8"/>
    <mergeCell ref="E7:F7"/>
  </mergeCells>
  <conditionalFormatting sqref="C10:I53">
    <cfRule type="expression" dxfId="0" priority="1">
      <formula>ISNUMBER(SEARCH("!",_xlfn.FORMULATEXT(C10)))</formula>
    </cfRule>
  </conditionalFormatting>
  <printOptions horizontalCentered="1"/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2026-04-11T08:59:06Z</dcterms:created>
  <dcterms:modified xsi:type="dcterms:W3CDTF">2026-04-11T08:59:21Z</dcterms:modified>
</cp:coreProperties>
</file>